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giu.tirrito\Desktop\"/>
    </mc:Choice>
  </mc:AlternateContent>
  <bookViews>
    <workbookView xWindow="0" yWindow="0" windowWidth="19440" windowHeight="12240" tabRatio="500"/>
  </bookViews>
  <sheets>
    <sheet name="Foglio1" sheetId="1"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O5" i="1" l="1"/>
  <c r="O7" i="1"/>
  <c r="O8" i="1"/>
  <c r="O9" i="1"/>
  <c r="O11" i="1"/>
  <c r="O12" i="1"/>
  <c r="O13" i="1"/>
  <c r="O14" i="1"/>
  <c r="O15" i="1"/>
  <c r="O16" i="1"/>
  <c r="M17" i="1"/>
  <c r="O17" i="1"/>
  <c r="M18" i="1"/>
  <c r="O18" i="1"/>
  <c r="O20" i="1"/>
  <c r="O21" i="1"/>
  <c r="O22" i="1"/>
  <c r="M23" i="1"/>
  <c r="O23" i="1"/>
  <c r="O25" i="1"/>
  <c r="O4" i="1"/>
  <c r="N5" i="1"/>
  <c r="N7" i="1"/>
  <c r="N8" i="1"/>
  <c r="N9" i="1"/>
  <c r="N10" i="1"/>
  <c r="N11" i="1"/>
  <c r="N12" i="1"/>
  <c r="N13" i="1"/>
  <c r="N14" i="1"/>
  <c r="N15" i="1"/>
  <c r="N16" i="1"/>
  <c r="N17" i="1"/>
  <c r="N18" i="1"/>
  <c r="N19" i="1"/>
  <c r="N20" i="1"/>
  <c r="N21" i="1"/>
  <c r="N22" i="1"/>
  <c r="N23" i="1"/>
  <c r="N24" i="1"/>
  <c r="N25" i="1"/>
  <c r="N27" i="1"/>
  <c r="N28" i="1"/>
  <c r="N4" i="1"/>
  <c r="M29" i="1"/>
  <c r="E29" i="1"/>
</calcChain>
</file>

<file path=xl/sharedStrings.xml><?xml version="1.0" encoding="utf-8"?>
<sst xmlns="http://schemas.openxmlformats.org/spreadsheetml/2006/main" count="163" uniqueCount="122">
  <si>
    <t>SETTORE PRIORITARIO</t>
  </si>
  <si>
    <t>INTERVENTO STRATEGICO</t>
  </si>
  <si>
    <t>DESCRIZIONE</t>
  </si>
  <si>
    <t>RISORSE</t>
  </si>
  <si>
    <t>TEMPI ATTUAZIONE</t>
  </si>
  <si>
    <t>MODALITÀ ATTUAZIONE</t>
  </si>
  <si>
    <t>LIVELLO PROGETTAZIONE</t>
  </si>
  <si>
    <t>EURO</t>
  </si>
  <si>
    <t>Programma/</t>
  </si>
  <si>
    <t>Fonte finanziamento</t>
  </si>
  <si>
    <t>Impatto 2016</t>
  </si>
  <si>
    <t>Impatto 2017</t>
  </si>
  <si>
    <t>Infrastrutture</t>
  </si>
  <si>
    <t>Ambiente</t>
  </si>
  <si>
    <t>Sviluppo economico e produttivo</t>
  </si>
  <si>
    <t>Turismo e cultura</t>
  </si>
  <si>
    <t>DIPARTIMENTO
(#)</t>
  </si>
  <si>
    <t>STATO
(*)</t>
  </si>
  <si>
    <t>Progettazione e realizzazione della piattaforma logistica intermodale di Tremestieri con scalo annesso scalo portuale - primo stralcio</t>
  </si>
  <si>
    <r>
      <t>(</t>
    </r>
    <r>
      <rPr>
        <b/>
        <vertAlign val="superscript"/>
        <sz val="10"/>
        <color theme="1"/>
        <rFont val="Cambria"/>
      </rPr>
      <t>#</t>
    </r>
    <r>
      <rPr>
        <b/>
        <sz val="10"/>
        <color theme="1"/>
        <rFont val="Cambria"/>
      </rPr>
      <t>)</t>
    </r>
  </si>
  <si>
    <t xml:space="preserve">Indicare, se necessario, il dipartimento di riferimento </t>
  </si>
  <si>
    <r>
      <t>(</t>
    </r>
    <r>
      <rPr>
        <b/>
        <vertAlign val="superscript"/>
        <sz val="10"/>
        <color theme="1"/>
        <rFont val="Cambria"/>
      </rPr>
      <t>*</t>
    </r>
    <r>
      <rPr>
        <b/>
        <sz val="10"/>
        <color theme="1"/>
        <rFont val="Cambria"/>
      </rPr>
      <t>)</t>
    </r>
  </si>
  <si>
    <t>Indicare se:</t>
  </si>
  <si>
    <r>
      <t xml:space="preserve">- </t>
    </r>
    <r>
      <rPr>
        <i/>
        <sz val="10"/>
        <color theme="1"/>
        <rFont val="Cambria"/>
      </rPr>
      <t>Da accelerare (interventi finanziati da accelerare)</t>
    </r>
  </si>
  <si>
    <r>
      <t xml:space="preserve">- </t>
    </r>
    <r>
      <rPr>
        <i/>
        <sz val="10"/>
        <color theme="1"/>
        <rFont val="Cambria"/>
      </rPr>
      <t>Da finanziare (interventi già progettati ma non partiti o bloccati per assenza di finanziamento)</t>
    </r>
  </si>
  <si>
    <r>
      <t xml:space="preserve">- </t>
    </r>
    <r>
      <rPr>
        <i/>
        <sz val="10"/>
        <color theme="1"/>
        <rFont val="Cambria"/>
      </rPr>
      <t>Da progettare (nuovi interventi)</t>
    </r>
  </si>
  <si>
    <t>Completamento del complesso portuale commerciale di Tremestieri per il traffico Ro-Ro</t>
  </si>
  <si>
    <t>Min. Infr. - Autorità Portuale Messina - Regione Siciliana</t>
  </si>
  <si>
    <t>18 mesi</t>
  </si>
  <si>
    <t>intervento appaltato da accelerare e completare il finanziamento per € 10.000.000</t>
  </si>
  <si>
    <t>Esecutivo a cura dell'appaltatore in corso di approvazione</t>
  </si>
  <si>
    <t>Realizzazione di una piastra logistico-distributiva nell'area S.Filippo/Tremestieri Messina.</t>
  </si>
  <si>
    <t>In uno con il completamento del porto di Tremestieri, costituisce il polo logistico della Città metropolitiana a supporto del tessuto produttivo d'area vasta</t>
  </si>
  <si>
    <t>Preliminare</t>
  </si>
  <si>
    <t>da finanziare</t>
  </si>
  <si>
    <t>Appalto di Concessione, costruzione e gestione</t>
  </si>
  <si>
    <t>24 mesi</t>
  </si>
  <si>
    <t>da finanziare parte pubblica € 40.263.596,95</t>
  </si>
  <si>
    <t>a. Svincolo Monforte S.Giorgio</t>
  </si>
  <si>
    <t>b. Svincolo Alì Terme</t>
  </si>
  <si>
    <t>d. Svincolo Furnari - Portorosa</t>
  </si>
  <si>
    <t>e. Interventi di manutenzione straordinaria di rifacimento della pavimentazione della tratta  Messina-Giardini e Giardini-Giarre</t>
  </si>
  <si>
    <t>f. Interventi di manutenzione straordinaria di rifacimento della pavimentazione della tratta  Messina-Patti e Patti-Furiano</t>
  </si>
  <si>
    <t>CAS</t>
  </si>
  <si>
    <t>Esecutivo</t>
  </si>
  <si>
    <t>Definitivo</t>
  </si>
  <si>
    <t>Procedura aperta</t>
  </si>
  <si>
    <t>APQ 2006</t>
  </si>
  <si>
    <t>Recupero, potenziamento e messa in sicurezza della rete stradale provinciale Ionico-Tirrenica</t>
  </si>
  <si>
    <t>ex Provincia di Messina</t>
  </si>
  <si>
    <t>12 mesi</t>
  </si>
  <si>
    <t>10 mesi</t>
  </si>
  <si>
    <t>Appalto integrato</t>
  </si>
  <si>
    <t>Esecutivo munito di tutti i pareri tecnici ed ambientali</t>
  </si>
  <si>
    <t>36 mesi</t>
  </si>
  <si>
    <t>Definitivo da rielaborare</t>
  </si>
  <si>
    <t>intervento da progettare (rimodulazione progetto esistente) ed approvare</t>
  </si>
  <si>
    <t>Messina</t>
  </si>
  <si>
    <t>Messina + Autorità Portuale</t>
  </si>
  <si>
    <t>Sistema Integrato per il monitoraggio e la riduzione del carico inquinante finalizzati al miglioramento della qualità dell'aria in zona dichiarata ad elevato rischio ambientale</t>
  </si>
  <si>
    <t>Milazzo</t>
  </si>
  <si>
    <t>c. Completamento Svincolo Villafranca T.</t>
  </si>
  <si>
    <t>h. Lavori di riqualificazione, ammodernamento ed integrazione dei sistemi di sicurezza stradali - A/20</t>
  </si>
  <si>
    <t>g. Lavori di riqualificazione, ammodernamento ed integrazione dei sistemi di sicurezza stradali - A/18</t>
  </si>
  <si>
    <t>Adeguamento e Potenziamento Asse Autostradale Ionico-Tirrenico</t>
  </si>
  <si>
    <t>l. Lavori di chiusura by-pass con barriere di sicurezza omologate in corrispondenza di varchi apribili in spartitraffico - A/20 Messina – Palermo</t>
  </si>
  <si>
    <t>i. Lavori di chiusura by-pass con barriere di sicurezza omologate in corrispondenza di varchi apribili in spartitraffico - A/18 Messina – Catania</t>
  </si>
  <si>
    <t>Autorità Portuale</t>
  </si>
  <si>
    <t>Riqualificazione funzionale e strutturale del Basamento del Pilone ex ENEL di Capo Peloro</t>
  </si>
  <si>
    <t>Project Financing</t>
  </si>
  <si>
    <t>Realizzaizone di un polo di attrazione turistico/culturale del Pilone di Capo Peloro dell'ex elettrodotto Siculo-Calabro</t>
  </si>
  <si>
    <t>Realizzazione del porto turistico e delle opere connesse</t>
  </si>
  <si>
    <t>S. Stefano di Camastra</t>
  </si>
  <si>
    <t>Concessione di costruzione e gestione</t>
  </si>
  <si>
    <t>Realizzazione porto turistico</t>
  </si>
  <si>
    <t>S. Agata di Milazzo</t>
  </si>
  <si>
    <t>Piano Strategico di salvaguardia ambientale e mitigazione del rischio sismico ed idrogeologico del territorio e delle infrastrutture strategiche</t>
  </si>
  <si>
    <t>Concessione di Costruzione e gestione</t>
  </si>
  <si>
    <t>L'intervento contenitore consta di 10 sub-procedimenti che organicamente costituiscono un asse strategico fondamentale per consentire una adeguata e sicura armatura infrastrutturale della Città Metropolitana di Messina.</t>
  </si>
  <si>
    <t>Realizzazione di una rete di centraline di monitoraggio e di un polmone verde a margine dell'area della raffineria di Milazzo. L'intervento incide sull'intero comprensorio della Valle del Mela</t>
  </si>
  <si>
    <t>L'intervento contenitore consta di n. 125 sub-procedimenti (vds. allegato) di livello preliminare, definitivo ed esecutivo che consentono un intervento organico sull'intera rete provinciale consentendo l'adeguamento e la messa in sicurezza di molte arterie strategiche della Città Metropolitana di Messina</t>
  </si>
  <si>
    <t>Preliminare/Definitivo/Esecutivo</t>
  </si>
  <si>
    <t>da progettare e/o finanziare</t>
  </si>
  <si>
    <t>Realizzazione di 749 posti barca suddivisi in dieci classi, infrastrutture di collegamento quali strade e parcheggi, verde attrezzato, edilizia commerciale, residence e club house. L'intervento intercetta traversalmente anche l'asse Sviluppo Economico e Produttivo</t>
  </si>
  <si>
    <t>L'intervento consente la realizzazione di uno dei tre porti hub previsto nel Piano della portualità turistica della Regione Siciliana. L'intervento intercetta traversalmente anche l'asse Sviluppo Economico e Produttivo</t>
  </si>
  <si>
    <t>inserito in APQ 2006 per l'importo di € 9.265.000,00: sbloccare il finanziamento APQ e completare per la parte rimanente di € 15.653.482,68</t>
  </si>
  <si>
    <t>inserito in APQ 2006 per l'importo di € 15.160.000,00: sbloccare il finanziamento APQ e completare la parte rimanente di € 19.758.651,34</t>
  </si>
  <si>
    <t>DPP</t>
  </si>
  <si>
    <t>da finanziare per l'intero importo di € 5.178.000,00</t>
  </si>
  <si>
    <t>ammissibile a finanziamento PO-FESR 2007-2013 ma non decretato</t>
  </si>
  <si>
    <t>Progettazione finanziata con PIT12</t>
  </si>
  <si>
    <t>Realizzazione della strada a scorrimento veloce “Patti (A20) - San Piero Patti” 3° lotto</t>
  </si>
  <si>
    <t>Progettazione Finanziata con Programma MITT 2012</t>
  </si>
  <si>
    <t>da finanziare parte pubblica per € 121.500,00</t>
  </si>
  <si>
    <r>
      <t xml:space="preserve">gara d'appalto per la scelta del concessionario bandita con scadenza </t>
    </r>
    <r>
      <rPr>
        <b/>
        <sz val="9"/>
        <color rgb="FF000000"/>
        <rFont val="Arial"/>
      </rPr>
      <t>18/02/2016</t>
    </r>
    <r>
      <rPr>
        <sz val="9"/>
        <color rgb="FF000000"/>
        <rFont val="Arial"/>
      </rPr>
      <t xml:space="preserve"> : In corso di definizione "</t>
    </r>
    <r>
      <rPr>
        <b/>
        <sz val="9"/>
        <color rgb="FF000000"/>
        <rFont val="Arial"/>
      </rPr>
      <t>contratto di sviluppo</t>
    </r>
    <r>
      <rPr>
        <sz val="9"/>
        <color rgb="FF000000"/>
        <rFont val="Arial"/>
      </rPr>
      <t xml:space="preserve">" con Invitalia, MISE, Regione Sicilia e investitori Privati. </t>
    </r>
    <r>
      <rPr>
        <b/>
        <sz val="9"/>
        <color rgb="FF000000"/>
        <rFont val="Arial"/>
      </rPr>
      <t>Si richiede quota di cofinanziamento pari al 45%</t>
    </r>
    <r>
      <rPr>
        <sz val="9"/>
        <color rgb="FF000000"/>
        <rFont val="Arial"/>
      </rPr>
      <t xml:space="preserve"> dei lavori da realizzare. Il progetto è attrattore di investimenti di capitali privati italiani ed esteri. </t>
    </r>
    <r>
      <rPr>
        <b/>
        <sz val="9"/>
        <color rgb="FF000000"/>
        <rFont val="Arial"/>
      </rPr>
      <t xml:space="preserve">Opera immediatamente cantierabile </t>
    </r>
    <r>
      <rPr>
        <sz val="9"/>
        <color rgb="FF000000"/>
        <rFont val="Arial"/>
      </rPr>
      <t>munita di tutte i pareri, indagini ed autorizzazione necessari.</t>
    </r>
  </si>
  <si>
    <r>
      <t xml:space="preserve">L'opera è già finanziata e appaltata ma incorrono problematiche di natura amministrativo-giudiziaria legate a ricorsi pendenti e emissione di interdittiva antimafia a carico del soggetto aggiudicatario.  Si rilevano diverse criticità amministrativo-giudiziare che allo stato attuale non consentono l'inizio dei lavori.  Si richiede </t>
    </r>
    <r>
      <rPr>
        <b/>
        <sz val="9"/>
        <color rgb="FF000000"/>
        <rFont val="Arial"/>
      </rPr>
      <t>solamente</t>
    </r>
    <r>
      <rPr>
        <sz val="9"/>
        <color rgb="FF000000"/>
        <rFont val="Arial"/>
      </rPr>
      <t xml:space="preserve"> supporto di natura amministrativa propedeutico e funzionale ad individuare una soluzione  praticabile  finalizzata a sbloccare l'avvio dei lavori. A tal proposito è stata  già interessata L'Unità tecnica finanaza di progetto della Presidenza del Consiglio dei Ministri</t>
    </r>
  </si>
  <si>
    <t>Ricognizione e valutazione di adeguatezza del parco progetti della Città Metropolitana, analisi del rischio, rating, piano finanziario e cronoprogramma degli interventi, studi di fattibilità e progettazione appaltabile con particolare riguardo alla rete di distribuzione idrica della città di Messina</t>
  </si>
  <si>
    <t>Riqualificazione e rifunzionalizzazione degli uffici e del padiglione di ingresso del quartiere fieristico di Messina</t>
  </si>
  <si>
    <t>Genio Civile</t>
  </si>
  <si>
    <t>Riqualificazione ambientale e mitigazione del rischio idrogeologico mediante opere di ripristino della funzionalità idraulica del torrente Patrì con annessa realizzazione di asse viario a servizio degli abitati di Fondachelli Fantina, Castroreale, Rodì Milici e Terme Vigliatore</t>
  </si>
  <si>
    <t>L'intervento si propone attraverso un intervento organico di riqualificaizone ambientale e messa in sicurezza della vallata del torrente Patrì di realizzare un arteria di collegamento ionico-tirrenica.</t>
  </si>
  <si>
    <t>96 mesi</t>
  </si>
  <si>
    <t>da finanziare per l'intero importo di € 58.837.964,61</t>
  </si>
  <si>
    <t>da progettare. Finanziamento della progettazione € 2.000.000,00</t>
  </si>
  <si>
    <t>Completamento dell'asse viario Patti - S. Piero Patti. E' in corso di ultimazione l'appalto del 2° lotto per circa 10 milioni di euro</t>
  </si>
  <si>
    <t>Valorizzazione turistica e naturalistica della dorsale nebroidea</t>
  </si>
  <si>
    <t>Parco dei Nebrodi</t>
  </si>
  <si>
    <t>a. Rifunzionalizzazione, con interventi ecocompatibili, dei collegamenti montani del Parco dei Nebrodi, nel quadro della valorizzazione e fruizione del "Sentiero Italia". Tratto Portella Mitta - Portella Femmina Morta e Tratto Portella Femmina Morta - Serra Merio</t>
  </si>
  <si>
    <t>da finanziare per l'intero importi di € 1.098.688,57</t>
  </si>
  <si>
    <t>L'intervento contenitore consta di n. 2 sub-procedimenti volti alla valorizzazione sia ambientale che turistica della dorsale (SENTIERO ITALIA), al fine di sistemare e migliorare gli itinerari turistico–escursionistici per valorizzare il patrimonio naturale esistente ed agevolare la fruibilità  ed accessibilità degli habitat naturali ed alla dotazione di servizi turistici adeguati alla valorizzazione del parco mediante un sistema di ospitalità diffusa grazie al recupero di testimoninanze di grande interesse storico artistico quali il palazzo De Spuches sito nel Comune di Galati Mamertino, da adibire a centro museografico polivalente.</t>
  </si>
  <si>
    <t>b. Recupero, consolidamento e valorizzazione del palazzo storico comunale De Spuches da adibire a centro museografico polivalente Comune di Galati Mamertino.
Stralcio esecutivo del progetto contenitore “Ospitalità diffusa dei Nebrodi”</t>
  </si>
  <si>
    <t>da finanziare per un importo di € 3.500.000,00.</t>
  </si>
  <si>
    <t>da finanziare per l'intero importo di € 8.200.000,00</t>
  </si>
  <si>
    <t>da finanziare per l'intero importo di € 3.500.000,00</t>
  </si>
  <si>
    <t>da finanziare per l'intero importo di € 18.371.325,31</t>
  </si>
  <si>
    <t>da finanziare per l'intero importo di € 9.839.137,27</t>
  </si>
  <si>
    <t>da finanziare per l'intero importo di € 21.983.915,94</t>
  </si>
  <si>
    <t>da finanziare per l'intero importo di € 24.299.617,80</t>
  </si>
  <si>
    <t>intervento da progettare: finanziamento della progettazione definitiva € 300.000,00</t>
  </si>
  <si>
    <t>PO-FESR 2007/2013</t>
  </si>
  <si>
    <t>da accelerare: l'intervento era stato finanziato per l'intero importo nell'ambito del PO-FESR 2007/2013 linea di intervento 2.4.4.2 (DDG 198/2012) successivamente il decreto è stato revocato dalla Regione ed a seguito di ricorso da parte del Comune di Milazzo il CGA in data 12/06/2014 ha ritenuto fondate le censure formulate dal comune. Ad oggi si attende l'erogazione del finanziamento da parte della Regione e per il quale si chiede di poter sbloccare questa procedura.</t>
  </si>
  <si>
    <t>Intervento volto a demolire e ricostruire un importante edificio dell'ex quartiere fieristico per ricavarne spazi destinati alla pubblica fruizione ed al turismo crocieristico oltre che per gli uffici della Autorità Portuale. L'intervento si inserisce in un più ampio progetto di riqualificazione funzionale dell'ex Cittadella Fieristica, esempio del razionalismo degli anni '30, avviato dall'Autorità Portuale di Messina grazie all'impegno di risorse proprie, al fine di realizzare un polo di attrazione turistico/culturale per la promozione delle eccellenze e del prodotto tipico siciliano; potenziabile con interventi immateriali da aggiungere (es.: promozione di "marchi d'area" per le aree omogenee della Città Metropolitana, mediante utilizzo dell'apposito progetto gestito dalla ex provincia regionale di Messina e già finanziato al 100% per un totale di euro 2.400.000; è attivo ricorso avverso il provvedimento regionale di definanziamento).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</si>
</sst>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quot;€&quot;_-;\-* #,##0.00\ &quot;€&quot;_-;_-* &quot;-&quot;??\ &quot;€&quot;_-;_-@_-"/>
    <numFmt numFmtId="165" formatCode="0.0%"/>
  </numFmts>
  <fonts count="19" x14ac:knownFonts="1">
    <font>
      <sz val="12"/>
      <color theme="1"/>
      <name val="Calibri"/>
      <family val="2"/>
      <scheme val="minor"/>
    </font>
    <font>
      <sz val="12"/>
      <color theme="1"/>
      <name val="Calibri"/>
      <family val="2"/>
      <scheme val="minor"/>
    </font>
    <font>
      <b/>
      <sz val="9"/>
      <color theme="1"/>
      <name val="Arial"/>
    </font>
    <font>
      <b/>
      <sz val="9"/>
      <color rgb="FF000000"/>
      <name val="Arial"/>
    </font>
    <font>
      <b/>
      <sz val="8"/>
      <color theme="1"/>
      <name val="Arial"/>
    </font>
    <font>
      <sz val="8"/>
      <color rgb="FF000000"/>
      <name val="Arial"/>
    </font>
    <font>
      <sz val="9"/>
      <color rgb="FF000000"/>
      <name val="Arial"/>
    </font>
    <font>
      <b/>
      <sz val="10"/>
      <color theme="1"/>
      <name val="Cambria"/>
    </font>
    <font>
      <b/>
      <vertAlign val="superscript"/>
      <sz val="10"/>
      <color theme="1"/>
      <name val="Cambria"/>
    </font>
    <font>
      <sz val="10"/>
      <color theme="1"/>
      <name val="Cambria"/>
    </font>
    <font>
      <i/>
      <sz val="10"/>
      <color theme="1"/>
      <name val="Cambria"/>
    </font>
    <font>
      <u/>
      <sz val="12"/>
      <color theme="10"/>
      <name val="Calibri"/>
      <family val="2"/>
      <scheme val="minor"/>
    </font>
    <font>
      <u/>
      <sz val="12"/>
      <color theme="11"/>
      <name val="Calibri"/>
      <family val="2"/>
      <scheme val="minor"/>
    </font>
    <font>
      <sz val="9"/>
      <color theme="1"/>
      <name val="Arial"/>
    </font>
    <font>
      <b/>
      <sz val="10"/>
      <color theme="1"/>
      <name val="Arial"/>
    </font>
    <font>
      <i/>
      <sz val="8"/>
      <color rgb="FF000000"/>
      <name val="Arial"/>
    </font>
    <font>
      <sz val="9"/>
      <name val="Arial"/>
    </font>
    <font>
      <sz val="8"/>
      <name val="Arial"/>
    </font>
    <font>
      <i/>
      <sz val="8"/>
      <name val="Arial"/>
    </font>
  </fonts>
  <fills count="5">
    <fill>
      <patternFill patternType="none"/>
    </fill>
    <fill>
      <patternFill patternType="gray125"/>
    </fill>
    <fill>
      <patternFill patternType="solid">
        <fgColor rgb="FF4BACC6"/>
        <bgColor indexed="64"/>
      </patternFill>
    </fill>
    <fill>
      <patternFill patternType="solid">
        <fgColor rgb="FFB6DDE8"/>
        <bgColor indexed="64"/>
      </patternFill>
    </fill>
    <fill>
      <patternFill patternType="solid">
        <fgColor rgb="FFDAEEF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s>
  <cellStyleXfs count="20">
    <xf numFmtId="0" fontId="0" fillId="0" borderId="0"/>
    <xf numFmtId="164"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4" fillId="3"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0" borderId="0" xfId="0" applyFont="1" applyAlignment="1">
      <alignment horizontal="justify" vertical="center"/>
    </xf>
    <xf numFmtId="0" fontId="7" fillId="0" borderId="0" xfId="0" applyFont="1" applyAlignment="1">
      <alignment horizontal="right" vertical="center"/>
    </xf>
    <xf numFmtId="0" fontId="0" fillId="0" borderId="0" xfId="0" applyAlignment="1">
      <alignment horizontal="right"/>
    </xf>
    <xf numFmtId="0" fontId="9" fillId="0" borderId="0" xfId="0" quotePrefix="1" applyFont="1" applyAlignment="1">
      <alignment horizontal="left" vertical="center" wrapText="1"/>
    </xf>
    <xf numFmtId="0" fontId="6" fillId="3" borderId="1" xfId="0" applyFont="1" applyFill="1" applyBorder="1" applyAlignment="1">
      <alignment horizontal="left" vertical="center" wrapText="1"/>
    </xf>
    <xf numFmtId="164" fontId="13" fillId="4" borderId="1" xfId="1" applyFont="1" applyFill="1" applyBorder="1" applyAlignment="1">
      <alignment horizontal="right" vertical="center" wrapText="1"/>
    </xf>
    <xf numFmtId="0" fontId="13" fillId="4"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4" borderId="1" xfId="0" applyFont="1" applyFill="1" applyBorder="1" applyAlignment="1">
      <alignment vertical="center" wrapText="1"/>
    </xf>
    <xf numFmtId="0" fontId="13" fillId="3" borderId="1" xfId="0" applyFont="1" applyFill="1" applyBorder="1" applyAlignment="1">
      <alignment horizontal="center" vertical="center" wrapText="1"/>
    </xf>
    <xf numFmtId="164" fontId="13" fillId="3" borderId="1" xfId="1" applyFont="1" applyFill="1" applyBorder="1" applyAlignment="1">
      <alignment vertical="center" wrapText="1"/>
    </xf>
    <xf numFmtId="0" fontId="6" fillId="3" borderId="1" xfId="0" applyFont="1" applyFill="1" applyBorder="1" applyAlignment="1">
      <alignment horizontal="center" vertical="center" wrapText="1"/>
    </xf>
    <xf numFmtId="164" fontId="13" fillId="3" borderId="1" xfId="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left" vertical="center" wrapText="1"/>
    </xf>
    <xf numFmtId="164" fontId="13" fillId="4" borderId="4" xfId="1" applyFont="1" applyFill="1" applyBorder="1" applyAlignment="1">
      <alignment horizontal="right" vertical="center" wrapText="1"/>
    </xf>
    <xf numFmtId="0" fontId="13" fillId="4" borderId="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5" fillId="4" borderId="6"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6" fillId="4" borderId="7" xfId="0" applyFont="1" applyFill="1" applyBorder="1" applyAlignment="1">
      <alignment horizontal="left" vertical="center" wrapText="1"/>
    </xf>
    <xf numFmtId="164" fontId="13" fillId="4" borderId="7" xfId="1" applyFont="1" applyFill="1" applyBorder="1" applyAlignment="1">
      <alignment horizontal="right" vertical="center" wrapText="1"/>
    </xf>
    <xf numFmtId="0" fontId="13" fillId="4" borderId="7"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13" fillId="4" borderId="7" xfId="0" applyFont="1" applyFill="1" applyBorder="1" applyAlignment="1">
      <alignment vertical="center" wrapText="1"/>
    </xf>
    <xf numFmtId="0" fontId="6" fillId="4" borderId="14" xfId="0" applyFont="1" applyFill="1" applyBorder="1" applyAlignment="1">
      <alignment horizontal="left" vertical="center" wrapText="1"/>
    </xf>
    <xf numFmtId="164" fontId="6" fillId="4" borderId="1" xfId="1" applyFont="1" applyFill="1" applyBorder="1" applyAlignment="1">
      <alignment horizontal="left" vertical="center" wrapText="1"/>
    </xf>
    <xf numFmtId="0" fontId="6" fillId="3" borderId="10" xfId="0" applyFont="1" applyFill="1" applyBorder="1" applyAlignment="1">
      <alignment horizontal="center" vertical="center" wrapText="1"/>
    </xf>
    <xf numFmtId="0" fontId="13" fillId="3" borderId="10" xfId="0" applyFont="1" applyFill="1" applyBorder="1" applyAlignment="1">
      <alignment vertical="center" wrapText="1"/>
    </xf>
    <xf numFmtId="164" fontId="13" fillId="3" borderId="10" xfId="1" applyFont="1" applyFill="1" applyBorder="1" applyAlignment="1">
      <alignment horizontal="right" vertical="center" wrapText="1"/>
    </xf>
    <xf numFmtId="0" fontId="6" fillId="3" borderId="10" xfId="0" applyFont="1" applyFill="1" applyBorder="1" applyAlignment="1">
      <alignment horizontal="left" vertical="center" wrapText="1"/>
    </xf>
    <xf numFmtId="0" fontId="13" fillId="3" borderId="10"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13" fillId="4" borderId="4" xfId="0" applyFont="1" applyFill="1" applyBorder="1" applyAlignment="1">
      <alignment vertical="center" wrapText="1"/>
    </xf>
    <xf numFmtId="164" fontId="6" fillId="4" borderId="4" xfId="1" applyFont="1" applyFill="1" applyBorder="1" applyAlignment="1">
      <alignment horizontal="left" vertical="center" wrapText="1"/>
    </xf>
    <xf numFmtId="164" fontId="6" fillId="3" borderId="1" xfId="1" applyFont="1" applyFill="1" applyBorder="1" applyAlignment="1">
      <alignment horizontal="left" vertical="center" wrapText="1"/>
    </xf>
    <xf numFmtId="0" fontId="14" fillId="2" borderId="1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5" fillId="4" borderId="11" xfId="0" applyFont="1" applyFill="1" applyBorder="1" applyAlignment="1">
      <alignment horizontal="righ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164" fontId="0" fillId="0" borderId="0" xfId="0" applyNumberFormat="1"/>
    <xf numFmtId="0" fontId="16" fillId="4"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164" fontId="16" fillId="3" borderId="7" xfId="1" applyFont="1" applyFill="1" applyBorder="1" applyAlignment="1">
      <alignment horizontal="righ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164" fontId="16" fillId="3" borderId="7" xfId="1" applyFont="1" applyFill="1" applyBorder="1" applyAlignment="1">
      <alignment horizontal="left" vertical="center" wrapText="1"/>
    </xf>
    <xf numFmtId="0" fontId="13" fillId="3" borderId="13" xfId="0" applyFont="1" applyFill="1" applyBorder="1" applyAlignment="1">
      <alignment vertical="center" wrapText="1"/>
    </xf>
    <xf numFmtId="0" fontId="6" fillId="4" borderId="2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164" fontId="13" fillId="4" borderId="2" xfId="1" applyFont="1" applyFill="1" applyBorder="1" applyAlignment="1">
      <alignment horizontal="right" vertical="center" wrapText="1"/>
    </xf>
    <xf numFmtId="0" fontId="13" fillId="4" borderId="2"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left" vertical="center" wrapText="1"/>
    </xf>
    <xf numFmtId="164" fontId="13" fillId="3" borderId="4" xfId="1" applyFont="1" applyFill="1" applyBorder="1" applyAlignment="1">
      <alignment horizontal="right" vertical="center" wrapText="1"/>
    </xf>
    <xf numFmtId="0" fontId="13" fillId="3" borderId="4" xfId="0" applyFont="1" applyFill="1" applyBorder="1" applyAlignment="1">
      <alignment vertical="center" wrapText="1"/>
    </xf>
    <xf numFmtId="0" fontId="13" fillId="3" borderId="4"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164" fontId="13" fillId="3" borderId="7" xfId="1" applyFont="1" applyFill="1" applyBorder="1" applyAlignment="1">
      <alignment horizontal="right" vertical="center" wrapText="1"/>
    </xf>
    <xf numFmtId="0" fontId="13" fillId="3" borderId="7" xfId="0" applyFont="1" applyFill="1" applyBorder="1" applyAlignment="1">
      <alignment vertical="center" wrapText="1"/>
    </xf>
    <xf numFmtId="164" fontId="13" fillId="3" borderId="7" xfId="1" applyFont="1" applyFill="1" applyBorder="1" applyAlignment="1">
      <alignment vertical="center" wrapText="1"/>
    </xf>
    <xf numFmtId="0" fontId="13" fillId="3" borderId="7" xfId="0" applyFont="1" applyFill="1" applyBorder="1" applyAlignment="1">
      <alignment horizontal="center" vertical="center" wrapText="1"/>
    </xf>
    <xf numFmtId="0" fontId="6" fillId="3" borderId="8" xfId="0" applyFont="1" applyFill="1" applyBorder="1" applyAlignment="1">
      <alignment horizontal="left" vertical="center" wrapText="1"/>
    </xf>
    <xf numFmtId="164" fontId="16" fillId="3" borderId="1" xfId="1" applyFont="1" applyFill="1" applyBorder="1" applyAlignment="1">
      <alignment horizontal="right" vertical="center" wrapText="1"/>
    </xf>
    <xf numFmtId="0" fontId="16" fillId="3" borderId="1" xfId="0" applyFont="1" applyFill="1" applyBorder="1" applyAlignment="1">
      <alignment horizontal="center" vertical="center" wrapText="1"/>
    </xf>
    <xf numFmtId="164" fontId="16" fillId="3" borderId="1" xfId="1" applyFont="1" applyFill="1" applyBorder="1" applyAlignment="1">
      <alignment horizontal="left" vertical="center" wrapText="1"/>
    </xf>
    <xf numFmtId="0" fontId="16" fillId="3" borderId="1" xfId="0" applyFont="1" applyFill="1" applyBorder="1" applyAlignment="1">
      <alignment horizontal="left" vertical="center" wrapText="1"/>
    </xf>
    <xf numFmtId="0" fontId="13" fillId="4" borderId="9" xfId="0" applyFont="1" applyFill="1" applyBorder="1" applyAlignment="1">
      <alignment vertical="center" wrapText="1"/>
    </xf>
    <xf numFmtId="0" fontId="13" fillId="3" borderId="11" xfId="0" applyFont="1" applyFill="1" applyBorder="1" applyAlignment="1">
      <alignment vertical="center" wrapText="1"/>
    </xf>
    <xf numFmtId="0" fontId="13" fillId="4" borderId="11" xfId="0" applyFont="1" applyFill="1" applyBorder="1" applyAlignment="1">
      <alignment vertical="center" wrapText="1"/>
    </xf>
    <xf numFmtId="0" fontId="16" fillId="3" borderId="11" xfId="0" applyFont="1" applyFill="1" applyBorder="1" applyAlignment="1">
      <alignment vertical="center" wrapText="1"/>
    </xf>
    <xf numFmtId="0" fontId="16" fillId="3" borderId="6" xfId="0" applyFont="1" applyFill="1" applyBorder="1" applyAlignment="1">
      <alignment horizontal="left" vertical="center" wrapText="1"/>
    </xf>
    <xf numFmtId="0" fontId="17" fillId="3" borderId="11" xfId="0" applyFont="1" applyFill="1" applyBorder="1" applyAlignment="1">
      <alignment horizontal="right" vertical="center" wrapText="1"/>
    </xf>
    <xf numFmtId="0" fontId="17" fillId="3" borderId="12" xfId="0" applyFont="1" applyFill="1" applyBorder="1" applyAlignment="1">
      <alignment horizontal="right" vertical="center" wrapText="1"/>
    </xf>
    <xf numFmtId="164" fontId="6" fillId="3" borderId="10" xfId="1" applyFont="1" applyFill="1" applyBorder="1" applyAlignment="1">
      <alignment horizontal="left" vertical="center" wrapText="1"/>
    </xf>
    <xf numFmtId="0" fontId="18" fillId="4" borderId="11" xfId="0" applyFont="1" applyFill="1" applyBorder="1" applyAlignment="1">
      <alignment horizontal="right" vertical="center" wrapText="1"/>
    </xf>
    <xf numFmtId="164" fontId="16" fillId="4" borderId="1" xfId="1" applyFont="1" applyFill="1" applyBorder="1" applyAlignment="1">
      <alignment horizontal="right" vertical="center" wrapText="1"/>
    </xf>
    <xf numFmtId="165" fontId="0" fillId="0" borderId="0" xfId="19" applyNumberFormat="1" applyFont="1"/>
    <xf numFmtId="43" fontId="0" fillId="0" borderId="0" xfId="18" applyFont="1"/>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cellXfs>
  <cellStyles count="20">
    <cellStyle name="Collegamento ipertestuale" xfId="2" builtinId="8" hidden="1"/>
    <cellStyle name="Collegamento ipertestuale" xfId="4" builtinId="8" hidden="1"/>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visitato" xfId="3" builtinId="9" hidden="1"/>
    <cellStyle name="Collegamento ipertestuale visitato" xfId="5" builtinId="9" hidden="1"/>
    <cellStyle name="Collegamento ipertestuale visitato" xfId="7" builtinId="9" hidden="1"/>
    <cellStyle name="Collegamento ipertestuale visitato" xfId="9" builtinId="9" hidden="1"/>
    <cellStyle name="Collegamento ipertestuale visitato" xfId="11" builtinId="9" hidden="1"/>
    <cellStyle name="Collegamento ipertestuale visitato" xfId="13" builtinId="9" hidden="1"/>
    <cellStyle name="Collegamento ipertestuale visitato" xfId="15" builtinId="9" hidden="1"/>
    <cellStyle name="Collegamento ipertestuale visitato" xfId="17" builtinId="9" hidden="1"/>
    <cellStyle name="Migliaia" xfId="18" builtinId="3"/>
    <cellStyle name="Normale" xfId="0" builtinId="0"/>
    <cellStyle name="Percentuale" xfId="19" builtinId="5"/>
    <cellStyle name="Valuta" xfId="1" builtin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topLeftCell="A23" zoomScaleNormal="100" zoomScalePageLayoutView="125" workbookViewId="0">
      <selection activeCell="A23" sqref="A23:A28"/>
    </sheetView>
  </sheetViews>
  <sheetFormatPr defaultColWidth="11" defaultRowHeight="15.6" x14ac:dyDescent="0.3"/>
  <cols>
    <col min="1" max="1" width="15.09765625" customWidth="1"/>
    <col min="2" max="2" width="55.5" customWidth="1"/>
    <col min="3" max="3" width="13.59765625" customWidth="1"/>
    <col min="4" max="4" width="48" customWidth="1"/>
    <col min="5" max="5" width="16.19921875" bestFit="1" customWidth="1"/>
    <col min="6" max="6" width="16.5" customWidth="1"/>
    <col min="7" max="8" width="13.59765625" customWidth="1"/>
    <col min="9" max="9" width="12" customWidth="1"/>
    <col min="10" max="10" width="17.59765625" customWidth="1"/>
    <col min="11" max="11" width="67" customWidth="1"/>
    <col min="12" max="12" width="17.59765625" customWidth="1"/>
    <col min="13" max="13" width="16.19921875" bestFit="1" customWidth="1"/>
  </cols>
  <sheetData>
    <row r="1" spans="1:15" ht="18" customHeight="1" x14ac:dyDescent="0.3">
      <c r="A1" s="104" t="s">
        <v>0</v>
      </c>
      <c r="B1" s="107" t="s">
        <v>1</v>
      </c>
      <c r="C1" s="113" t="s">
        <v>16</v>
      </c>
      <c r="D1" s="110" t="s">
        <v>2</v>
      </c>
      <c r="E1" s="107" t="s">
        <v>3</v>
      </c>
      <c r="F1" s="107"/>
      <c r="G1" s="107"/>
      <c r="H1" s="107"/>
      <c r="I1" s="107" t="s">
        <v>4</v>
      </c>
      <c r="J1" s="107" t="s">
        <v>5</v>
      </c>
      <c r="K1" s="125" t="s">
        <v>17</v>
      </c>
      <c r="L1" s="118" t="s">
        <v>6</v>
      </c>
    </row>
    <row r="2" spans="1:15" ht="18" customHeight="1" x14ac:dyDescent="0.3">
      <c r="A2" s="105"/>
      <c r="B2" s="108"/>
      <c r="C2" s="114"/>
      <c r="D2" s="111"/>
      <c r="E2" s="121" t="s">
        <v>7</v>
      </c>
      <c r="F2" s="1" t="s">
        <v>8</v>
      </c>
      <c r="G2" s="123" t="s">
        <v>10</v>
      </c>
      <c r="H2" s="123" t="s">
        <v>11</v>
      </c>
      <c r="I2" s="108"/>
      <c r="J2" s="108"/>
      <c r="K2" s="126"/>
      <c r="L2" s="119"/>
    </row>
    <row r="3" spans="1:15" ht="18" customHeight="1" thickBot="1" x14ac:dyDescent="0.35">
      <c r="A3" s="106"/>
      <c r="B3" s="109"/>
      <c r="C3" s="114"/>
      <c r="D3" s="112"/>
      <c r="E3" s="122"/>
      <c r="F3" s="43" t="s">
        <v>9</v>
      </c>
      <c r="G3" s="124"/>
      <c r="H3" s="124"/>
      <c r="I3" s="109"/>
      <c r="J3" s="109"/>
      <c r="K3" s="126"/>
      <c r="L3" s="120"/>
    </row>
    <row r="4" spans="1:15" ht="36" customHeight="1" x14ac:dyDescent="0.3">
      <c r="A4" s="116" t="s">
        <v>12</v>
      </c>
      <c r="B4" s="44" t="s">
        <v>18</v>
      </c>
      <c r="C4" s="17" t="s">
        <v>57</v>
      </c>
      <c r="D4" s="18" t="s">
        <v>26</v>
      </c>
      <c r="E4" s="19">
        <v>73000000</v>
      </c>
      <c r="F4" s="20" t="s">
        <v>27</v>
      </c>
      <c r="G4" s="19">
        <v>20000000</v>
      </c>
      <c r="H4" s="19">
        <v>53000000</v>
      </c>
      <c r="I4" s="20" t="s">
        <v>28</v>
      </c>
      <c r="J4" s="20" t="s">
        <v>52</v>
      </c>
      <c r="K4" s="18" t="s">
        <v>29</v>
      </c>
      <c r="L4" s="21" t="s">
        <v>30</v>
      </c>
      <c r="M4">
        <v>10000000</v>
      </c>
      <c r="N4" s="94">
        <f>M4/E4</f>
        <v>0.13698630136986301</v>
      </c>
      <c r="O4" s="95">
        <f>E4/M4</f>
        <v>7.3</v>
      </c>
    </row>
    <row r="5" spans="1:15" ht="36" customHeight="1" x14ac:dyDescent="0.3">
      <c r="A5" s="117"/>
      <c r="B5" s="45" t="s">
        <v>31</v>
      </c>
      <c r="C5" s="15" t="s">
        <v>58</v>
      </c>
      <c r="D5" s="8" t="s">
        <v>32</v>
      </c>
      <c r="E5" s="16">
        <v>81500000</v>
      </c>
      <c r="F5" s="13" t="s">
        <v>92</v>
      </c>
      <c r="G5" s="14">
        <v>5000000</v>
      </c>
      <c r="H5" s="14">
        <v>25000000</v>
      </c>
      <c r="I5" s="13" t="s">
        <v>36</v>
      </c>
      <c r="J5" s="13" t="s">
        <v>35</v>
      </c>
      <c r="K5" s="8" t="s">
        <v>37</v>
      </c>
      <c r="L5" s="22" t="s">
        <v>33</v>
      </c>
      <c r="M5">
        <v>40263596.950000003</v>
      </c>
      <c r="N5" s="94">
        <f t="shared" ref="N5:N28" si="0">M5/E5</f>
        <v>0.49403186441717795</v>
      </c>
      <c r="O5" s="95">
        <f t="shared" ref="O5:O25" si="1">E5/M5</f>
        <v>2.024160933788604</v>
      </c>
    </row>
    <row r="6" spans="1:15" ht="36" customHeight="1" x14ac:dyDescent="0.3">
      <c r="A6" s="117"/>
      <c r="B6" s="46" t="s">
        <v>64</v>
      </c>
      <c r="C6" s="127" t="s">
        <v>43</v>
      </c>
      <c r="D6" s="128" t="s">
        <v>78</v>
      </c>
      <c r="E6" s="9"/>
      <c r="F6" s="10"/>
      <c r="G6" s="9"/>
      <c r="H6" s="9"/>
      <c r="I6" s="10"/>
      <c r="J6" s="115" t="s">
        <v>46</v>
      </c>
      <c r="K6" s="3"/>
      <c r="L6" s="23"/>
      <c r="M6" s="51"/>
      <c r="N6" s="94"/>
      <c r="O6" s="95"/>
    </row>
    <row r="7" spans="1:15" ht="24" customHeight="1" x14ac:dyDescent="0.3">
      <c r="A7" s="117"/>
      <c r="B7" s="47" t="s">
        <v>38</v>
      </c>
      <c r="C7" s="127"/>
      <c r="D7" s="128"/>
      <c r="E7" s="9">
        <v>24918482.68</v>
      </c>
      <c r="F7" s="10" t="s">
        <v>47</v>
      </c>
      <c r="G7" s="9">
        <v>2000000</v>
      </c>
      <c r="H7" s="9">
        <v>20000000</v>
      </c>
      <c r="I7" s="10" t="s">
        <v>36</v>
      </c>
      <c r="J7" s="115"/>
      <c r="K7" s="2" t="s">
        <v>85</v>
      </c>
      <c r="L7" s="24" t="s">
        <v>53</v>
      </c>
      <c r="M7">
        <v>15653482.68</v>
      </c>
      <c r="N7" s="94">
        <f t="shared" si="0"/>
        <v>0.62818763409554434</v>
      </c>
      <c r="O7" s="95">
        <f t="shared" si="1"/>
        <v>1.591881065025716</v>
      </c>
    </row>
    <row r="8" spans="1:15" ht="24" customHeight="1" x14ac:dyDescent="0.3">
      <c r="A8" s="117"/>
      <c r="B8" s="47" t="s">
        <v>39</v>
      </c>
      <c r="C8" s="127"/>
      <c r="D8" s="128"/>
      <c r="E8" s="9">
        <v>34918651.340000004</v>
      </c>
      <c r="F8" s="10" t="s">
        <v>47</v>
      </c>
      <c r="G8" s="9">
        <v>2000000</v>
      </c>
      <c r="H8" s="9">
        <v>20000000</v>
      </c>
      <c r="I8" s="10" t="s">
        <v>36</v>
      </c>
      <c r="J8" s="115"/>
      <c r="K8" s="2" t="s">
        <v>86</v>
      </c>
      <c r="L8" s="24" t="s">
        <v>53</v>
      </c>
      <c r="M8">
        <v>19758651.34</v>
      </c>
      <c r="N8" s="94">
        <f t="shared" si="0"/>
        <v>0.56584806634172824</v>
      </c>
      <c r="O8" s="95">
        <f t="shared" si="1"/>
        <v>1.7672588447021003</v>
      </c>
    </row>
    <row r="9" spans="1:15" ht="24" customHeight="1" x14ac:dyDescent="0.3">
      <c r="A9" s="117"/>
      <c r="B9" s="92" t="s">
        <v>61</v>
      </c>
      <c r="C9" s="127"/>
      <c r="D9" s="128"/>
      <c r="E9" s="93">
        <v>300000</v>
      </c>
      <c r="F9" s="52"/>
      <c r="G9" s="93">
        <v>150000</v>
      </c>
      <c r="H9" s="93">
        <v>150000</v>
      </c>
      <c r="I9" s="52" t="s">
        <v>50</v>
      </c>
      <c r="J9" s="115"/>
      <c r="K9" s="2" t="s">
        <v>118</v>
      </c>
      <c r="L9" s="24" t="s">
        <v>87</v>
      </c>
      <c r="M9">
        <v>300000</v>
      </c>
      <c r="N9" s="94">
        <f t="shared" si="0"/>
        <v>1</v>
      </c>
      <c r="O9" s="95">
        <f t="shared" si="1"/>
        <v>1</v>
      </c>
    </row>
    <row r="10" spans="1:15" ht="24" customHeight="1" x14ac:dyDescent="0.3">
      <c r="A10" s="117"/>
      <c r="B10" s="47" t="s">
        <v>40</v>
      </c>
      <c r="C10" s="127"/>
      <c r="D10" s="128"/>
      <c r="E10" s="9">
        <v>3615000</v>
      </c>
      <c r="F10" s="10" t="s">
        <v>47</v>
      </c>
      <c r="G10" s="9"/>
      <c r="H10" s="9"/>
      <c r="I10" s="10"/>
      <c r="J10" s="115"/>
      <c r="K10" s="2" t="s">
        <v>56</v>
      </c>
      <c r="L10" s="24" t="s">
        <v>55</v>
      </c>
      <c r="N10" s="94">
        <f t="shared" si="0"/>
        <v>0</v>
      </c>
      <c r="O10" s="95">
        <v>0</v>
      </c>
    </row>
    <row r="11" spans="1:15" ht="24" customHeight="1" x14ac:dyDescent="0.3">
      <c r="A11" s="117"/>
      <c r="B11" s="47" t="s">
        <v>41</v>
      </c>
      <c r="C11" s="127"/>
      <c r="D11" s="128"/>
      <c r="E11" s="9">
        <v>24299617.800000001</v>
      </c>
      <c r="F11" s="10"/>
      <c r="G11" s="9">
        <v>7000000</v>
      </c>
      <c r="H11" s="9">
        <v>17299617.800000001</v>
      </c>
      <c r="I11" s="10" t="s">
        <v>50</v>
      </c>
      <c r="J11" s="115"/>
      <c r="K11" s="2" t="s">
        <v>117</v>
      </c>
      <c r="L11" s="24" t="s">
        <v>44</v>
      </c>
      <c r="M11">
        <v>24299617.800000001</v>
      </c>
      <c r="N11" s="94">
        <f t="shared" si="0"/>
        <v>1</v>
      </c>
      <c r="O11" s="95">
        <f t="shared" si="1"/>
        <v>1</v>
      </c>
    </row>
    <row r="12" spans="1:15" ht="24" customHeight="1" x14ac:dyDescent="0.3">
      <c r="A12" s="117"/>
      <c r="B12" s="47" t="s">
        <v>42</v>
      </c>
      <c r="C12" s="127"/>
      <c r="D12" s="128"/>
      <c r="E12" s="9">
        <v>21983915.940000001</v>
      </c>
      <c r="F12" s="10"/>
      <c r="G12" s="9">
        <v>6000000</v>
      </c>
      <c r="H12" s="9">
        <v>15983915.939999999</v>
      </c>
      <c r="I12" s="10" t="s">
        <v>50</v>
      </c>
      <c r="J12" s="115"/>
      <c r="K12" s="2" t="s">
        <v>116</v>
      </c>
      <c r="L12" s="24" t="s">
        <v>44</v>
      </c>
      <c r="M12">
        <v>21983915.940000001</v>
      </c>
      <c r="N12" s="94">
        <f t="shared" si="0"/>
        <v>1</v>
      </c>
      <c r="O12" s="95">
        <f t="shared" si="1"/>
        <v>1</v>
      </c>
    </row>
    <row r="13" spans="1:15" ht="24" customHeight="1" x14ac:dyDescent="0.3">
      <c r="A13" s="117"/>
      <c r="B13" s="47" t="s">
        <v>63</v>
      </c>
      <c r="C13" s="127"/>
      <c r="D13" s="128"/>
      <c r="E13" s="9">
        <v>9839137.2699999996</v>
      </c>
      <c r="F13" s="10"/>
      <c r="G13" s="9">
        <v>4000000</v>
      </c>
      <c r="H13" s="9">
        <v>5839137.2699999996</v>
      </c>
      <c r="I13" s="10" t="s">
        <v>51</v>
      </c>
      <c r="J13" s="115"/>
      <c r="K13" s="2" t="s">
        <v>115</v>
      </c>
      <c r="L13" s="24" t="s">
        <v>44</v>
      </c>
      <c r="M13">
        <v>9839137.2699999996</v>
      </c>
      <c r="N13" s="94">
        <f t="shared" si="0"/>
        <v>1</v>
      </c>
      <c r="O13" s="95">
        <f t="shared" si="1"/>
        <v>1</v>
      </c>
    </row>
    <row r="14" spans="1:15" ht="24" customHeight="1" x14ac:dyDescent="0.3">
      <c r="A14" s="117"/>
      <c r="B14" s="47" t="s">
        <v>62</v>
      </c>
      <c r="C14" s="127"/>
      <c r="D14" s="128"/>
      <c r="E14" s="9">
        <v>18371325.309999999</v>
      </c>
      <c r="F14" s="10"/>
      <c r="G14" s="9">
        <v>4000000</v>
      </c>
      <c r="H14" s="9">
        <v>14371325.310000001</v>
      </c>
      <c r="I14" s="10" t="s">
        <v>28</v>
      </c>
      <c r="J14" s="115"/>
      <c r="K14" s="2" t="s">
        <v>114</v>
      </c>
      <c r="L14" s="24" t="s">
        <v>44</v>
      </c>
      <c r="M14">
        <v>18371325.309999999</v>
      </c>
      <c r="N14" s="94">
        <f t="shared" si="0"/>
        <v>1</v>
      </c>
      <c r="O14" s="95">
        <f t="shared" si="1"/>
        <v>1</v>
      </c>
    </row>
    <row r="15" spans="1:15" ht="24" customHeight="1" x14ac:dyDescent="0.3">
      <c r="A15" s="117"/>
      <c r="B15" s="47" t="s">
        <v>66</v>
      </c>
      <c r="C15" s="127"/>
      <c r="D15" s="128"/>
      <c r="E15" s="9">
        <v>3500000</v>
      </c>
      <c r="F15" s="10"/>
      <c r="G15" s="9">
        <v>1000000</v>
      </c>
      <c r="H15" s="9">
        <v>2500000</v>
      </c>
      <c r="I15" s="10" t="s">
        <v>51</v>
      </c>
      <c r="J15" s="115"/>
      <c r="K15" s="2" t="s">
        <v>113</v>
      </c>
      <c r="L15" s="24" t="s">
        <v>44</v>
      </c>
      <c r="M15">
        <v>3500000</v>
      </c>
      <c r="N15" s="94">
        <f t="shared" si="0"/>
        <v>1</v>
      </c>
      <c r="O15" s="95">
        <f t="shared" si="1"/>
        <v>1</v>
      </c>
    </row>
    <row r="16" spans="1:15" ht="24" customHeight="1" x14ac:dyDescent="0.3">
      <c r="A16" s="117"/>
      <c r="B16" s="47" t="s">
        <v>65</v>
      </c>
      <c r="C16" s="127"/>
      <c r="D16" s="128"/>
      <c r="E16" s="9">
        <v>8200000</v>
      </c>
      <c r="F16" s="10"/>
      <c r="G16" s="9">
        <v>2000000</v>
      </c>
      <c r="H16" s="9">
        <v>6200000</v>
      </c>
      <c r="I16" s="10" t="s">
        <v>50</v>
      </c>
      <c r="J16" s="115"/>
      <c r="K16" s="2" t="s">
        <v>112</v>
      </c>
      <c r="L16" s="24" t="s">
        <v>44</v>
      </c>
      <c r="M16">
        <v>8200000</v>
      </c>
      <c r="N16" s="94">
        <f t="shared" si="0"/>
        <v>1</v>
      </c>
      <c r="O16" s="95">
        <f t="shared" si="1"/>
        <v>1</v>
      </c>
    </row>
    <row r="17" spans="1:15" ht="57" x14ac:dyDescent="0.3">
      <c r="A17" s="117"/>
      <c r="B17" s="45" t="s">
        <v>48</v>
      </c>
      <c r="C17" s="15" t="s">
        <v>49</v>
      </c>
      <c r="D17" s="8" t="s">
        <v>80</v>
      </c>
      <c r="E17" s="16">
        <v>236898813.02000001</v>
      </c>
      <c r="F17" s="11"/>
      <c r="G17" s="14"/>
      <c r="H17" s="14"/>
      <c r="I17" s="13"/>
      <c r="J17" s="13" t="s">
        <v>46</v>
      </c>
      <c r="K17" s="8" t="s">
        <v>82</v>
      </c>
      <c r="L17" s="22" t="s">
        <v>81</v>
      </c>
      <c r="M17" s="51">
        <f>E17</f>
        <v>236898813.02000001</v>
      </c>
      <c r="N17" s="94">
        <f t="shared" si="0"/>
        <v>1</v>
      </c>
      <c r="O17" s="95">
        <f t="shared" si="1"/>
        <v>1</v>
      </c>
    </row>
    <row r="18" spans="1:15" ht="36" customHeight="1" thickBot="1" x14ac:dyDescent="0.35">
      <c r="A18" s="117"/>
      <c r="B18" s="59" t="s">
        <v>91</v>
      </c>
      <c r="C18" s="60" t="s">
        <v>49</v>
      </c>
      <c r="D18" s="61" t="s">
        <v>104</v>
      </c>
      <c r="E18" s="62">
        <v>44673521.770000003</v>
      </c>
      <c r="F18" s="63"/>
      <c r="G18" s="62">
        <v>1000000</v>
      </c>
      <c r="H18" s="62">
        <v>25000000</v>
      </c>
      <c r="I18" s="63" t="s">
        <v>54</v>
      </c>
      <c r="J18" s="63" t="s">
        <v>46</v>
      </c>
      <c r="K18" s="61" t="s">
        <v>34</v>
      </c>
      <c r="L18" s="64" t="s">
        <v>45</v>
      </c>
      <c r="M18" s="51">
        <f t="shared" ref="M18" si="2">E18</f>
        <v>44673521.770000003</v>
      </c>
      <c r="N18" s="94">
        <f t="shared" si="0"/>
        <v>1</v>
      </c>
      <c r="O18" s="95">
        <f t="shared" si="1"/>
        <v>1</v>
      </c>
    </row>
    <row r="19" spans="1:15" ht="75.75" customHeight="1" x14ac:dyDescent="0.3">
      <c r="A19" s="96" t="s">
        <v>13</v>
      </c>
      <c r="B19" s="65" t="s">
        <v>59</v>
      </c>
      <c r="C19" s="66" t="s">
        <v>60</v>
      </c>
      <c r="D19" s="67" t="s">
        <v>79</v>
      </c>
      <c r="E19" s="68">
        <v>10000000</v>
      </c>
      <c r="F19" s="70" t="s">
        <v>119</v>
      </c>
      <c r="G19" s="67"/>
      <c r="H19" s="67"/>
      <c r="I19" s="69"/>
      <c r="J19" s="70" t="s">
        <v>46</v>
      </c>
      <c r="K19" s="67" t="s">
        <v>120</v>
      </c>
      <c r="L19" s="71" t="s">
        <v>44</v>
      </c>
      <c r="M19" s="51">
        <v>0</v>
      </c>
      <c r="N19" s="94">
        <f t="shared" si="0"/>
        <v>0</v>
      </c>
      <c r="O19" s="95">
        <v>0</v>
      </c>
    </row>
    <row r="20" spans="1:15" ht="57.6" thickBot="1" x14ac:dyDescent="0.35">
      <c r="A20" s="97"/>
      <c r="B20" s="31" t="s">
        <v>76</v>
      </c>
      <c r="C20" s="25" t="s">
        <v>57</v>
      </c>
      <c r="D20" s="30" t="s">
        <v>96</v>
      </c>
      <c r="E20" s="27">
        <v>2000000</v>
      </c>
      <c r="F20" s="30"/>
      <c r="G20" s="27">
        <v>200000</v>
      </c>
      <c r="H20" s="27">
        <v>1800000</v>
      </c>
      <c r="I20" s="28" t="s">
        <v>36</v>
      </c>
      <c r="J20" s="28" t="s">
        <v>46</v>
      </c>
      <c r="K20" s="26" t="s">
        <v>103</v>
      </c>
      <c r="L20" s="29"/>
      <c r="M20" s="51">
        <v>2000000</v>
      </c>
      <c r="N20" s="94">
        <f t="shared" si="0"/>
        <v>1</v>
      </c>
      <c r="O20" s="95">
        <f t="shared" si="1"/>
        <v>1</v>
      </c>
    </row>
    <row r="21" spans="1:15" ht="57" customHeight="1" thickBot="1" x14ac:dyDescent="0.35">
      <c r="A21" s="98"/>
      <c r="B21" s="72" t="s">
        <v>99</v>
      </c>
      <c r="C21" s="73" t="s">
        <v>98</v>
      </c>
      <c r="D21" s="74" t="s">
        <v>100</v>
      </c>
      <c r="E21" s="75">
        <v>58837964.609999999</v>
      </c>
      <c r="F21" s="76"/>
      <c r="G21" s="77">
        <v>200000</v>
      </c>
      <c r="H21" s="77">
        <v>1500000</v>
      </c>
      <c r="I21" s="78" t="s">
        <v>101</v>
      </c>
      <c r="J21" s="78" t="s">
        <v>46</v>
      </c>
      <c r="K21" s="74" t="s">
        <v>102</v>
      </c>
      <c r="L21" s="79" t="s">
        <v>33</v>
      </c>
      <c r="M21" s="51">
        <v>58837964.609999999</v>
      </c>
      <c r="N21" s="94">
        <f t="shared" si="0"/>
        <v>1</v>
      </c>
      <c r="O21" s="95">
        <f t="shared" si="1"/>
        <v>1</v>
      </c>
    </row>
    <row r="22" spans="1:15" ht="160.19999999999999" thickBot="1" x14ac:dyDescent="0.35">
      <c r="A22" s="42" t="s">
        <v>14</v>
      </c>
      <c r="B22" s="58" t="s">
        <v>97</v>
      </c>
      <c r="C22" s="33" t="s">
        <v>67</v>
      </c>
      <c r="D22" s="34" t="s">
        <v>121</v>
      </c>
      <c r="E22" s="35">
        <v>16480000</v>
      </c>
      <c r="F22" s="34"/>
      <c r="G22" s="91">
        <v>2880000</v>
      </c>
      <c r="H22" s="91">
        <v>11000000</v>
      </c>
      <c r="I22" s="34" t="s">
        <v>36</v>
      </c>
      <c r="J22" s="37" t="s">
        <v>46</v>
      </c>
      <c r="K22" s="36" t="s">
        <v>111</v>
      </c>
      <c r="L22" s="38" t="s">
        <v>44</v>
      </c>
      <c r="M22" s="51">
        <v>3500000</v>
      </c>
      <c r="N22" s="94">
        <f t="shared" si="0"/>
        <v>0.21237864077669902</v>
      </c>
      <c r="O22" s="95">
        <f t="shared" si="1"/>
        <v>4.7085714285714282</v>
      </c>
    </row>
    <row r="23" spans="1:15" ht="60.9" customHeight="1" x14ac:dyDescent="0.3">
      <c r="A23" s="96" t="s">
        <v>15</v>
      </c>
      <c r="B23" s="84" t="s">
        <v>71</v>
      </c>
      <c r="C23" s="17" t="s">
        <v>72</v>
      </c>
      <c r="D23" s="39" t="s">
        <v>83</v>
      </c>
      <c r="E23" s="40">
        <v>63500000</v>
      </c>
      <c r="F23" s="39"/>
      <c r="G23" s="40">
        <v>5000000</v>
      </c>
      <c r="H23" s="40">
        <v>25000000</v>
      </c>
      <c r="I23" s="20" t="s">
        <v>54</v>
      </c>
      <c r="J23" s="20" t="s">
        <v>73</v>
      </c>
      <c r="K23" s="18" t="s">
        <v>94</v>
      </c>
      <c r="L23" s="21" t="s">
        <v>45</v>
      </c>
      <c r="M23" s="51">
        <f>E23*0.45</f>
        <v>28575000</v>
      </c>
      <c r="N23" s="94">
        <f t="shared" si="0"/>
        <v>0.45</v>
      </c>
      <c r="O23" s="95">
        <f t="shared" si="1"/>
        <v>2.2222222222222223</v>
      </c>
    </row>
    <row r="24" spans="1:15" ht="85.5" customHeight="1" x14ac:dyDescent="0.3">
      <c r="A24" s="97"/>
      <c r="B24" s="85" t="s">
        <v>74</v>
      </c>
      <c r="C24" s="15" t="s">
        <v>75</v>
      </c>
      <c r="D24" s="11" t="s">
        <v>84</v>
      </c>
      <c r="E24" s="16">
        <v>40000000</v>
      </c>
      <c r="F24" s="11"/>
      <c r="G24" s="41">
        <v>5000000</v>
      </c>
      <c r="H24" s="41">
        <v>35000000</v>
      </c>
      <c r="I24" s="13" t="s">
        <v>36</v>
      </c>
      <c r="J24" s="13" t="s">
        <v>77</v>
      </c>
      <c r="K24" s="8" t="s">
        <v>95</v>
      </c>
      <c r="L24" s="22" t="s">
        <v>44</v>
      </c>
      <c r="M24" s="51">
        <v>0</v>
      </c>
      <c r="N24" s="94">
        <f t="shared" si="0"/>
        <v>0</v>
      </c>
      <c r="O24" s="95">
        <v>0</v>
      </c>
    </row>
    <row r="25" spans="1:15" ht="36" customHeight="1" x14ac:dyDescent="0.3">
      <c r="A25" s="97"/>
      <c r="B25" s="86" t="s">
        <v>68</v>
      </c>
      <c r="C25" s="48" t="s">
        <v>57</v>
      </c>
      <c r="D25" s="12" t="s">
        <v>70</v>
      </c>
      <c r="E25" s="32">
        <v>9821500</v>
      </c>
      <c r="F25" s="50" t="s">
        <v>90</v>
      </c>
      <c r="G25" s="32">
        <v>1000000</v>
      </c>
      <c r="H25" s="32">
        <v>8821500</v>
      </c>
      <c r="I25" s="50" t="s">
        <v>36</v>
      </c>
      <c r="J25" s="50" t="s">
        <v>69</v>
      </c>
      <c r="K25" s="49" t="s">
        <v>93</v>
      </c>
      <c r="L25" s="23" t="s">
        <v>33</v>
      </c>
      <c r="M25" s="51">
        <v>121500</v>
      </c>
      <c r="N25" s="94">
        <f t="shared" si="0"/>
        <v>1.2370819121315482E-2</v>
      </c>
      <c r="O25" s="95">
        <f t="shared" si="1"/>
        <v>80.835390946502059</v>
      </c>
    </row>
    <row r="26" spans="1:15" ht="24" customHeight="1" x14ac:dyDescent="0.3">
      <c r="A26" s="97"/>
      <c r="B26" s="87" t="s">
        <v>105</v>
      </c>
      <c r="C26" s="99" t="s">
        <v>106</v>
      </c>
      <c r="D26" s="101" t="s">
        <v>109</v>
      </c>
      <c r="E26" s="80"/>
      <c r="F26" s="81"/>
      <c r="G26" s="82"/>
      <c r="H26" s="82"/>
      <c r="I26" s="81"/>
      <c r="J26" s="81"/>
      <c r="K26" s="83"/>
      <c r="L26" s="88"/>
      <c r="N26" s="94"/>
    </row>
    <row r="27" spans="1:15" ht="48" customHeight="1" x14ac:dyDescent="0.3">
      <c r="A27" s="97"/>
      <c r="B27" s="89" t="s">
        <v>107</v>
      </c>
      <c r="C27" s="99"/>
      <c r="D27" s="102"/>
      <c r="E27" s="80">
        <v>5178000</v>
      </c>
      <c r="F27" s="81" t="s">
        <v>89</v>
      </c>
      <c r="G27" s="82">
        <v>1000000</v>
      </c>
      <c r="H27" s="82">
        <v>4178000</v>
      </c>
      <c r="I27" s="81" t="s">
        <v>28</v>
      </c>
      <c r="J27" s="81" t="s">
        <v>46</v>
      </c>
      <c r="K27" s="83" t="s">
        <v>88</v>
      </c>
      <c r="L27" s="88" t="s">
        <v>44</v>
      </c>
      <c r="M27" s="51">
        <v>5178000</v>
      </c>
      <c r="N27" s="94">
        <f t="shared" si="0"/>
        <v>1</v>
      </c>
    </row>
    <row r="28" spans="1:15" ht="48" customHeight="1" thickBot="1" x14ac:dyDescent="0.35">
      <c r="A28" s="98"/>
      <c r="B28" s="90" t="s">
        <v>110</v>
      </c>
      <c r="C28" s="100"/>
      <c r="D28" s="103"/>
      <c r="E28" s="54">
        <v>1098688.57</v>
      </c>
      <c r="F28" s="53"/>
      <c r="G28" s="57">
        <v>298688.57</v>
      </c>
      <c r="H28" s="57">
        <v>800000</v>
      </c>
      <c r="I28" s="53" t="s">
        <v>28</v>
      </c>
      <c r="J28" s="53" t="s">
        <v>46</v>
      </c>
      <c r="K28" s="56" t="s">
        <v>108</v>
      </c>
      <c r="L28" s="55" t="s">
        <v>44</v>
      </c>
      <c r="M28" s="51">
        <v>1098688.57</v>
      </c>
      <c r="N28" s="94">
        <f t="shared" si="0"/>
        <v>1</v>
      </c>
    </row>
    <row r="29" spans="1:15" x14ac:dyDescent="0.3">
      <c r="E29" s="51">
        <f>SUM(E4:E28)</f>
        <v>792934618.31000006</v>
      </c>
      <c r="M29">
        <f>SUM(M4:M28)</f>
        <v>553053215.26000011</v>
      </c>
    </row>
    <row r="30" spans="1:15" x14ac:dyDescent="0.3">
      <c r="A30" s="5" t="s">
        <v>19</v>
      </c>
      <c r="B30" s="4" t="s">
        <v>20</v>
      </c>
    </row>
    <row r="31" spans="1:15" x14ac:dyDescent="0.3">
      <c r="A31" s="5" t="s">
        <v>21</v>
      </c>
      <c r="B31" s="4" t="s">
        <v>22</v>
      </c>
    </row>
    <row r="32" spans="1:15" x14ac:dyDescent="0.3">
      <c r="A32" s="6"/>
      <c r="B32" s="7" t="s">
        <v>23</v>
      </c>
    </row>
    <row r="33" spans="2:2" ht="26.4" x14ac:dyDescent="0.3">
      <c r="B33" s="7" t="s">
        <v>24</v>
      </c>
    </row>
    <row r="34" spans="2:2" x14ac:dyDescent="0.3">
      <c r="B34" s="7" t="s">
        <v>25</v>
      </c>
    </row>
  </sheetData>
  <mergeCells count="20">
    <mergeCell ref="J6:J16"/>
    <mergeCell ref="A4:A18"/>
    <mergeCell ref="I1:I3"/>
    <mergeCell ref="L1:L3"/>
    <mergeCell ref="E2:E3"/>
    <mergeCell ref="G2:G3"/>
    <mergeCell ref="H2:H3"/>
    <mergeCell ref="K1:K3"/>
    <mergeCell ref="J1:J3"/>
    <mergeCell ref="C6:C16"/>
    <mergeCell ref="D6:D16"/>
    <mergeCell ref="E1:H1"/>
    <mergeCell ref="A19:A21"/>
    <mergeCell ref="C26:C28"/>
    <mergeCell ref="A23:A28"/>
    <mergeCell ref="D26:D28"/>
    <mergeCell ref="A1:A3"/>
    <mergeCell ref="B1:B3"/>
    <mergeCell ref="D1:D3"/>
    <mergeCell ref="C1:C3"/>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Giuseppa Tirrito</cp:lastModifiedBy>
  <dcterms:created xsi:type="dcterms:W3CDTF">2015-12-22T07:43:23Z</dcterms:created>
  <dcterms:modified xsi:type="dcterms:W3CDTF">2016-01-05T09:05:47Z</dcterms:modified>
</cp:coreProperties>
</file>